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mo_gaspari\Desktop\"/>
    </mc:Choice>
  </mc:AlternateContent>
  <bookViews>
    <workbookView xWindow="0" yWindow="0" windowWidth="21285" windowHeight="11970"/>
  </bookViews>
  <sheets>
    <sheet name="Impegni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  <c r="Q8" i="2" s="1"/>
  <c r="O9" i="2"/>
  <c r="P9" i="2" s="1"/>
  <c r="O10" i="2"/>
  <c r="R10" i="2" s="1"/>
  <c r="O11" i="2"/>
  <c r="P11" i="2" s="1"/>
  <c r="O12" i="2"/>
  <c r="O13" i="2"/>
  <c r="P13" i="2" s="1"/>
  <c r="O14" i="2"/>
  <c r="R14" i="2" s="1"/>
  <c r="O15" i="2"/>
  <c r="P15" i="2" s="1"/>
  <c r="O16" i="2"/>
  <c r="R16" i="2" s="1"/>
  <c r="O17" i="2"/>
  <c r="P17" i="2" s="1"/>
  <c r="O18" i="2"/>
  <c r="P18" i="2" s="1"/>
  <c r="O19" i="2"/>
  <c r="R19" i="2" s="1"/>
  <c r="O20" i="2"/>
  <c r="R20" i="2" s="1"/>
  <c r="O21" i="2"/>
  <c r="P21" i="2" s="1"/>
  <c r="O22" i="2"/>
  <c r="R22" i="2" s="1"/>
  <c r="O23" i="2"/>
  <c r="P23" i="2" s="1"/>
  <c r="O24" i="2"/>
  <c r="P24" i="2" s="1"/>
  <c r="O25" i="2"/>
  <c r="R25" i="2" s="1"/>
  <c r="O26" i="2"/>
  <c r="P26" i="2" s="1"/>
  <c r="O27" i="2"/>
  <c r="O28" i="2"/>
  <c r="P28" i="2" s="1"/>
  <c r="O29" i="2"/>
  <c r="O30" i="2"/>
  <c r="R30" i="2" s="1"/>
  <c r="O31" i="2"/>
  <c r="R31" i="2" s="1"/>
  <c r="O7" i="2"/>
  <c r="J8" i="2"/>
  <c r="J9" i="2"/>
  <c r="J10" i="2"/>
  <c r="J11" i="2"/>
  <c r="J12" i="2"/>
  <c r="J13" i="2"/>
  <c r="J14" i="2"/>
  <c r="J15" i="2"/>
  <c r="J16" i="2"/>
  <c r="J17" i="2"/>
  <c r="K17" i="2" s="1"/>
  <c r="J18" i="2"/>
  <c r="K18" i="2" s="1"/>
  <c r="J19" i="2"/>
  <c r="J20" i="2"/>
  <c r="J21" i="2"/>
  <c r="K21" i="2" s="1"/>
  <c r="J22" i="2"/>
  <c r="J24" i="2"/>
  <c r="J25" i="2"/>
  <c r="J26" i="2"/>
  <c r="M26" i="2" s="1"/>
  <c r="J27" i="2"/>
  <c r="K27" i="2" s="1"/>
  <c r="J28" i="2"/>
  <c r="J29" i="2"/>
  <c r="K29" i="2" s="1"/>
  <c r="J30" i="2"/>
  <c r="K30" i="2" s="1"/>
  <c r="J31" i="2"/>
  <c r="K31" i="2" s="1"/>
  <c r="J7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4" i="2"/>
  <c r="I25" i="2"/>
  <c r="I26" i="2"/>
  <c r="I27" i="2"/>
  <c r="I28" i="2"/>
  <c r="I29" i="2"/>
  <c r="I30" i="2"/>
  <c r="I31" i="2"/>
  <c r="P22" i="2" l="1"/>
  <c r="Q15" i="2"/>
  <c r="Q9" i="2"/>
  <c r="Q18" i="2"/>
  <c r="P20" i="2"/>
  <c r="P10" i="2"/>
  <c r="I32" i="2"/>
  <c r="J32" i="2"/>
  <c r="Q24" i="2"/>
  <c r="Q28" i="2"/>
  <c r="Q21" i="2"/>
  <c r="Q11" i="2"/>
  <c r="P25" i="2"/>
  <c r="P16" i="2"/>
  <c r="M28" i="2"/>
  <c r="L28" i="2"/>
  <c r="M19" i="2"/>
  <c r="L19" i="2"/>
  <c r="M14" i="2"/>
  <c r="L14" i="2"/>
  <c r="M24" i="2"/>
  <c r="L24" i="2"/>
  <c r="M21" i="2"/>
  <c r="L21" i="2"/>
  <c r="M18" i="2"/>
  <c r="L18" i="2"/>
  <c r="M15" i="2"/>
  <c r="L15" i="2"/>
  <c r="M11" i="2"/>
  <c r="L11" i="2"/>
  <c r="K28" i="2"/>
  <c r="K26" i="2"/>
  <c r="K11" i="2"/>
  <c r="M17" i="2"/>
  <c r="L17" i="2"/>
  <c r="K13" i="2"/>
  <c r="M13" i="2"/>
  <c r="L13" i="2"/>
  <c r="L26" i="2"/>
  <c r="M7" i="2"/>
  <c r="L7" i="2"/>
  <c r="K7" i="2"/>
  <c r="M23" i="2"/>
  <c r="L23" i="2"/>
  <c r="K9" i="2"/>
  <c r="M9" i="2"/>
  <c r="L9" i="2"/>
  <c r="M31" i="2"/>
  <c r="L31" i="2"/>
  <c r="M30" i="2"/>
  <c r="L30" i="2"/>
  <c r="M29" i="2"/>
  <c r="L29" i="2"/>
  <c r="M27" i="2"/>
  <c r="L27" i="2"/>
  <c r="M25" i="2"/>
  <c r="L25" i="2"/>
  <c r="K25" i="2"/>
  <c r="M22" i="2"/>
  <c r="L22" i="2"/>
  <c r="K22" i="2"/>
  <c r="M20" i="2"/>
  <c r="L20" i="2"/>
  <c r="K20" i="2"/>
  <c r="M16" i="2"/>
  <c r="L16" i="2"/>
  <c r="K16" i="2"/>
  <c r="M10" i="2"/>
  <c r="L10" i="2"/>
  <c r="K10" i="2"/>
  <c r="K24" i="2"/>
  <c r="K19" i="2"/>
  <c r="K15" i="2"/>
  <c r="M12" i="2"/>
  <c r="L12" i="2"/>
  <c r="K8" i="2"/>
  <c r="M8" i="2"/>
  <c r="L8" i="2"/>
  <c r="K23" i="2"/>
  <c r="K14" i="2"/>
  <c r="K12" i="2"/>
  <c r="P8" i="2"/>
  <c r="P7" i="2"/>
  <c r="Q7" i="2"/>
  <c r="Q31" i="2"/>
  <c r="P31" i="2"/>
  <c r="Q30" i="2"/>
  <c r="P30" i="2"/>
  <c r="Q29" i="2"/>
  <c r="P29" i="2"/>
  <c r="Q27" i="2"/>
  <c r="P27" i="2"/>
  <c r="Q19" i="2"/>
  <c r="P19" i="2"/>
  <c r="Q14" i="2"/>
  <c r="P14" i="2"/>
  <c r="Q12" i="2"/>
  <c r="P12" i="2"/>
  <c r="R29" i="2"/>
  <c r="R12" i="2"/>
  <c r="R27" i="2"/>
  <c r="Q26" i="2"/>
  <c r="Q23" i="2"/>
  <c r="Q17" i="2"/>
  <c r="Q13" i="2"/>
  <c r="R28" i="2"/>
  <c r="R24" i="2"/>
  <c r="R21" i="2"/>
  <c r="R18" i="2"/>
  <c r="R15" i="2"/>
  <c r="R11" i="2"/>
  <c r="R9" i="2"/>
  <c r="Q25" i="2"/>
  <c r="Q22" i="2"/>
  <c r="Q20" i="2"/>
  <c r="Q16" i="2"/>
  <c r="Q10" i="2"/>
  <c r="R26" i="2"/>
  <c r="R23" i="2"/>
  <c r="R17" i="2"/>
  <c r="R13" i="2"/>
  <c r="O32" i="2"/>
  <c r="S22" i="2" l="1"/>
  <c r="S18" i="2"/>
  <c r="N24" i="2"/>
  <c r="N15" i="2"/>
  <c r="S10" i="2"/>
  <c r="S11" i="2"/>
  <c r="S15" i="2"/>
  <c r="S28" i="2"/>
  <c r="N10" i="2"/>
  <c r="N20" i="2"/>
  <c r="N29" i="2"/>
  <c r="N31" i="2"/>
  <c r="S21" i="2"/>
  <c r="S24" i="2"/>
  <c r="S20" i="2"/>
  <c r="N12" i="2"/>
  <c r="N19" i="2"/>
  <c r="N27" i="2"/>
  <c r="N18" i="2"/>
  <c r="S16" i="2"/>
  <c r="N14" i="2"/>
  <c r="S27" i="2"/>
  <c r="S30" i="2"/>
  <c r="S25" i="2"/>
  <c r="N30" i="2"/>
  <c r="N17" i="2"/>
  <c r="N11" i="2"/>
  <c r="S13" i="2"/>
  <c r="S23" i="2"/>
  <c r="S14" i="2"/>
  <c r="S19" i="2"/>
  <c r="S31" i="2"/>
  <c r="N28" i="2"/>
  <c r="N21" i="2"/>
  <c r="S17" i="2"/>
  <c r="S26" i="2"/>
  <c r="N23" i="2"/>
  <c r="S12" i="2"/>
  <c r="S29" i="2"/>
  <c r="N16" i="2"/>
  <c r="N25" i="2"/>
  <c r="N22" i="2"/>
  <c r="N13" i="2"/>
  <c r="N26" i="2"/>
  <c r="N9" i="2" l="1"/>
  <c r="S9" i="2" l="1"/>
  <c r="R8" i="2"/>
  <c r="N8" i="2" l="1"/>
  <c r="S8" i="2"/>
  <c r="Q32" i="2" l="1"/>
  <c r="P32" i="2"/>
  <c r="R7" i="2"/>
  <c r="L32" i="2"/>
  <c r="M32" i="2"/>
  <c r="R32" i="2" l="1"/>
  <c r="K32" i="2"/>
  <c r="S7" i="2"/>
  <c r="N7" i="2"/>
  <c r="N32" i="2" l="1"/>
  <c r="S32" i="2"/>
</calcChain>
</file>

<file path=xl/sharedStrings.xml><?xml version="1.0" encoding="utf-8"?>
<sst xmlns="http://schemas.openxmlformats.org/spreadsheetml/2006/main" count="204" uniqueCount="134">
  <si>
    <t>TABELLA RIPARTIZIONE IMPEGNI</t>
  </si>
  <si>
    <t>ID PROGETTO</t>
  </si>
  <si>
    <t>IMPORTO</t>
  </si>
  <si>
    <t xml:space="preserve">CONTRIBUTO TOTALE </t>
  </si>
  <si>
    <t>SILVER DI CASTOLDI MASSIMO</t>
  </si>
  <si>
    <t>SAGOMATO SRL</t>
  </si>
  <si>
    <t>TIEMMEGI SRL</t>
  </si>
  <si>
    <t>ALTOPROGETTO DI PIUNTI FRANCESCO &amp; C, SAS</t>
  </si>
  <si>
    <t>TRISMECCANICA S,R,L,</t>
  </si>
  <si>
    <t>LITOEMME SRL</t>
  </si>
  <si>
    <t>MANGIMI CRUCIANI SRL</t>
  </si>
  <si>
    <t>ITALSTAMPI SRL</t>
  </si>
  <si>
    <t>FASHION MARKET SRL</t>
  </si>
  <si>
    <t>SPL INDUSTRIES SRL</t>
  </si>
  <si>
    <t>MELONI TECNO-HANDLING S,R,L,</t>
  </si>
  <si>
    <t>SOLETTIFICIO TERRY SRL</t>
  </si>
  <si>
    <t>02333620447</t>
  </si>
  <si>
    <t>00487250441</t>
  </si>
  <si>
    <t>01743620435</t>
  </si>
  <si>
    <t>01987440433</t>
  </si>
  <si>
    <t>00109780445</t>
  </si>
  <si>
    <t>00195350442</t>
  </si>
  <si>
    <t>01687280444</t>
  </si>
  <si>
    <t>02313340446</t>
  </si>
  <si>
    <t>01505260446</t>
  </si>
  <si>
    <t>01914780430</t>
  </si>
  <si>
    <t>01904190442</t>
  </si>
  <si>
    <t>02222730448</t>
  </si>
  <si>
    <t>01918830439</t>
  </si>
  <si>
    <t>00944590447</t>
  </si>
  <si>
    <t>01846690442</t>
  </si>
  <si>
    <t>00757980446</t>
  </si>
  <si>
    <t>01694000447</t>
  </si>
  <si>
    <t>00309820439</t>
  </si>
  <si>
    <t>01650930447</t>
  </si>
  <si>
    <t>01987900436</t>
  </si>
  <si>
    <t>01398500437</t>
  </si>
  <si>
    <t>01836380434</t>
  </si>
  <si>
    <t>01679730430</t>
  </si>
  <si>
    <t>02187050428</t>
  </si>
  <si>
    <t>00405470444</t>
  </si>
  <si>
    <t>CONTRIBUTO LINEA A</t>
  </si>
  <si>
    <t xml:space="preserve">CONTRIBUTO LINEA A </t>
  </si>
  <si>
    <t xml:space="preserve">TOTALE LINEA A </t>
  </si>
  <si>
    <t>CONTRIBUTO LINEA B</t>
  </si>
  <si>
    <t>TOTALE LINEA B</t>
  </si>
  <si>
    <t>CAPITOLO 2140520132 (quota UE 50%)</t>
  </si>
  <si>
    <t>CAPITOLO 2140520133 (quota STATO 35%)</t>
  </si>
  <si>
    <t>CAPITOLO 2140520134 (quota REGIONE 15%)</t>
  </si>
  <si>
    <t>ALLEGATO B - Elenco progetti scorrimento approvati Bando Fermano Maceratese 4.0</t>
  </si>
  <si>
    <t>RAGIONE SOCIALE</t>
  </si>
  <si>
    <t>CODICE FISCALE</t>
  </si>
  <si>
    <t>PARTITA IVA</t>
  </si>
  <si>
    <t>Indirizzo (Sede Legale)</t>
  </si>
  <si>
    <t>Provincia</t>
  </si>
  <si>
    <t>Comune</t>
  </si>
  <si>
    <t>Cap</t>
  </si>
  <si>
    <t>A.T.A DI TOMASSONI ARDORI ALESSANDRO &amp; C. S.A.S.</t>
  </si>
  <si>
    <t>Via Fermana Nord, 389</t>
  </si>
  <si>
    <t>Montegranaro</t>
  </si>
  <si>
    <t>FERMO</t>
  </si>
  <si>
    <t>63812</t>
  </si>
  <si>
    <t>CALIMAR S.R.L.</t>
  </si>
  <si>
    <t>Via Della Resistenza, 151/b</t>
  </si>
  <si>
    <t>Falerone</t>
  </si>
  <si>
    <t>63837</t>
  </si>
  <si>
    <t>DUE ERRE SAS DI ROMAGNOLI GIACOMO &amp; C.</t>
  </si>
  <si>
    <t>Via Romagna, 52</t>
  </si>
  <si>
    <t>Morrovalle</t>
  </si>
  <si>
    <t>62010</t>
  </si>
  <si>
    <t>MACERATA</t>
  </si>
  <si>
    <t>MESH S.R.L.</t>
  </si>
  <si>
    <t>Via Gondola, 21</t>
  </si>
  <si>
    <t>Civitanova Marche</t>
  </si>
  <si>
    <t>62012</t>
  </si>
  <si>
    <t>IL CAPPELLO S.R.L. -UNIPERSONALE</t>
  </si>
  <si>
    <t>Via San Salvatore, 19</t>
  </si>
  <si>
    <t>Montappone</t>
  </si>
  <si>
    <t>SCATOLIFICIO GIROLA DI BRACCIOTTI RENATO &amp; C. S.N.C.</t>
  </si>
  <si>
    <t>Via Girola Valtenna, 50</t>
  </si>
  <si>
    <t>Fermo</t>
  </si>
  <si>
    <t>63900</t>
  </si>
  <si>
    <t>CSTMSM75H18B474C</t>
  </si>
  <si>
    <t>Via Terminillo, 9</t>
  </si>
  <si>
    <t>Porto S. Elpidio</t>
  </si>
  <si>
    <t>63821</t>
  </si>
  <si>
    <t>Via Boncore, 134</t>
  </si>
  <si>
    <t>Via De Nicola, 210</t>
  </si>
  <si>
    <t>Sant'Elpidio a Mare</t>
  </si>
  <si>
    <t>TECNOSOLETTE CIVITANOVA S.R.L.S.</t>
  </si>
  <si>
    <t>Via Verga, 30</t>
  </si>
  <si>
    <t>Via Berlinguer, snc</t>
  </si>
  <si>
    <t>Grottazzolina</t>
  </si>
  <si>
    <t>63844</t>
  </si>
  <si>
    <t>Via XX Settembre, 165</t>
  </si>
  <si>
    <t>Carassai</t>
  </si>
  <si>
    <t>63063</t>
  </si>
  <si>
    <t>ASCOLI PICENO</t>
  </si>
  <si>
    <t>S.L. MECCANICA S.R.L.</t>
  </si>
  <si>
    <t>ESSE.BI SRL</t>
  </si>
  <si>
    <t>Contrada Crocefisso,146</t>
  </si>
  <si>
    <t>Penna S. Giovanni</t>
  </si>
  <si>
    <t>62020</t>
  </si>
  <si>
    <t>Via Enrico Mattei, snc</t>
  </si>
  <si>
    <t>Via Architetti, 9</t>
  </si>
  <si>
    <t>Rapagnanno</t>
  </si>
  <si>
    <t>63831</t>
  </si>
  <si>
    <t>Via Fontebella, snc</t>
  </si>
  <si>
    <t>Montegiorgio</t>
  </si>
  <si>
    <t>63025</t>
  </si>
  <si>
    <t>FILPLAST S.R.L.</t>
  </si>
  <si>
    <r>
      <t>TECNOFILM S.P.A.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(parzialmente finanziata nella prima trance per € 30,426,19)</t>
    </r>
  </si>
  <si>
    <t>01212220428</t>
  </si>
  <si>
    <t>Via Fratte 69</t>
  </si>
  <si>
    <t>63811</t>
  </si>
  <si>
    <t>Via Santa Croce, 9</t>
  </si>
  <si>
    <t>63835</t>
  </si>
  <si>
    <t>Via Calzecchi Onesti snc</t>
  </si>
  <si>
    <t>Porto San Giorgio</t>
  </si>
  <si>
    <t>63822</t>
  </si>
  <si>
    <t>R.D. SRL</t>
  </si>
  <si>
    <t>Via Mascagni, 80</t>
  </si>
  <si>
    <t>Monte S. Giusto</t>
  </si>
  <si>
    <t>62015</t>
  </si>
  <si>
    <t>IL FARO SAS DI DI DOMENICO FRANCESCO E C</t>
  </si>
  <si>
    <t>Contrada Prati, 6</t>
  </si>
  <si>
    <t>Mogliano</t>
  </si>
  <si>
    <t>Via Lauro Rossi, 16</t>
  </si>
  <si>
    <t>Cvitanova Marche</t>
  </si>
  <si>
    <t>Contrada Rotondo, 10</t>
  </si>
  <si>
    <t>Tolentino</t>
  </si>
  <si>
    <t>62029</t>
  </si>
  <si>
    <t>Contrada Rancia, 26</t>
  </si>
  <si>
    <t>Via Feleriense, 3115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</si>
</sst>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[$-10410]&quot;€&quot;\ #,##0.00;\-&quot;€&quot;\ 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7" fontId="0" fillId="0" borderId="4" xfId="0" applyNumberFormat="1" applyFont="1" applyFill="1" applyBorder="1" applyAlignment="1">
      <alignment vertical="center"/>
    </xf>
    <xf numFmtId="7" fontId="0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7" fontId="0" fillId="0" borderId="15" xfId="0" applyNumberFormat="1" applyFill="1" applyBorder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7" fontId="0" fillId="0" borderId="8" xfId="0" applyNumberFormat="1" applyFont="1" applyFill="1" applyBorder="1" applyAlignment="1">
      <alignment vertical="center"/>
    </xf>
    <xf numFmtId="7" fontId="0" fillId="0" borderId="16" xfId="0" applyNumberFormat="1" applyFill="1" applyBorder="1" applyAlignment="1">
      <alignment vertical="center"/>
    </xf>
    <xf numFmtId="7" fontId="0" fillId="0" borderId="0" xfId="0" applyNumberFormat="1" applyFont="1" applyBorder="1" applyAlignment="1">
      <alignment vertical="center"/>
    </xf>
    <xf numFmtId="7" fontId="0" fillId="0" borderId="7" xfId="0" applyNumberFormat="1" applyFont="1" applyFill="1" applyBorder="1" applyAlignment="1">
      <alignment vertical="center"/>
    </xf>
    <xf numFmtId="7" fontId="0" fillId="0" borderId="1" xfId="0" applyNumberFormat="1" applyFont="1" applyFill="1" applyBorder="1" applyAlignment="1">
      <alignment vertical="center"/>
    </xf>
    <xf numFmtId="7" fontId="5" fillId="0" borderId="20" xfId="0" applyNumberFormat="1" applyFont="1" applyBorder="1"/>
    <xf numFmtId="164" fontId="0" fillId="0" borderId="22" xfId="0" applyNumberFormat="1" applyBorder="1"/>
    <xf numFmtId="164" fontId="0" fillId="0" borderId="20" xfId="0" applyNumberFormat="1" applyBorder="1"/>
    <xf numFmtId="7" fontId="9" fillId="0" borderId="20" xfId="0" applyNumberFormat="1" applyFont="1" applyBorder="1"/>
    <xf numFmtId="164" fontId="9" fillId="0" borderId="21" xfId="0" applyNumberFormat="1" applyFont="1" applyBorder="1"/>
    <xf numFmtId="0" fontId="6" fillId="0" borderId="12" xfId="0" applyFont="1" applyBorder="1" applyAlignment="1"/>
    <xf numFmtId="0" fontId="0" fillId="0" borderId="23" xfId="0" applyBorder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7" fontId="0" fillId="0" borderId="14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7" fontId="0" fillId="0" borderId="13" xfId="0" applyNumberFormat="1" applyFont="1" applyFill="1" applyBorder="1" applyAlignment="1">
      <alignment vertical="center"/>
    </xf>
    <xf numFmtId="7" fontId="12" fillId="0" borderId="20" xfId="0" applyNumberFormat="1" applyFont="1" applyBorder="1"/>
    <xf numFmtId="164" fontId="12" fillId="0" borderId="2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1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HP%20530\Desktop\LAVORO\SCHEDE%20E%20PROSETTO%20GRADUATORIA\Prospetto%20GRADUA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">
          <cell r="AE3">
            <v>31200</v>
          </cell>
        </row>
        <row r="8">
          <cell r="AE8">
            <v>31200</v>
          </cell>
          <cell r="AG8">
            <v>800</v>
          </cell>
          <cell r="AI8">
            <v>32000</v>
          </cell>
        </row>
        <row r="15">
          <cell r="AE15">
            <v>32000</v>
          </cell>
          <cell r="AI15">
            <v>32000</v>
          </cell>
        </row>
        <row r="25">
          <cell r="AE25">
            <v>19080</v>
          </cell>
          <cell r="AI25">
            <v>19080</v>
          </cell>
        </row>
        <row r="28">
          <cell r="AE28">
            <v>32000</v>
          </cell>
          <cell r="AI28">
            <v>32000</v>
          </cell>
        </row>
        <row r="30">
          <cell r="AE30">
            <v>29077.599999999999</v>
          </cell>
          <cell r="AI30">
            <v>29077.599999999999</v>
          </cell>
        </row>
        <row r="31">
          <cell r="AE31">
            <v>19965.599999999999</v>
          </cell>
          <cell r="AI31">
            <v>19965.599999999999</v>
          </cell>
        </row>
        <row r="33">
          <cell r="AE33">
            <v>31500</v>
          </cell>
          <cell r="AI33">
            <v>31500</v>
          </cell>
        </row>
        <row r="39">
          <cell r="AE39">
            <v>24000</v>
          </cell>
          <cell r="AG39">
            <v>8000</v>
          </cell>
          <cell r="AI39">
            <v>32000</v>
          </cell>
        </row>
        <row r="42">
          <cell r="AE42">
            <v>32000</v>
          </cell>
          <cell r="AI42">
            <v>32000</v>
          </cell>
        </row>
        <row r="52">
          <cell r="AE52">
            <v>31836</v>
          </cell>
          <cell r="AI52">
            <v>31836</v>
          </cell>
        </row>
        <row r="53">
          <cell r="AE53">
            <v>26419.599999999999</v>
          </cell>
          <cell r="AI53">
            <v>26419.599999999999</v>
          </cell>
        </row>
        <row r="54">
          <cell r="AE54">
            <v>32000</v>
          </cell>
          <cell r="AI54">
            <v>32000</v>
          </cell>
        </row>
        <row r="55">
          <cell r="AE55">
            <v>32000</v>
          </cell>
          <cell r="AI55">
            <v>32000</v>
          </cell>
        </row>
        <row r="60">
          <cell r="AE60">
            <v>32000</v>
          </cell>
          <cell r="AI60">
            <v>32000</v>
          </cell>
        </row>
        <row r="62">
          <cell r="AE62">
            <v>32000</v>
          </cell>
          <cell r="AI62">
            <v>32000</v>
          </cell>
        </row>
        <row r="64">
          <cell r="AE64">
            <v>31323.49</v>
          </cell>
          <cell r="AI64">
            <v>31323.49</v>
          </cell>
        </row>
        <row r="66">
          <cell r="AE66">
            <v>32000</v>
          </cell>
          <cell r="AI66">
            <v>32000</v>
          </cell>
        </row>
        <row r="68">
          <cell r="AE68">
            <v>32000</v>
          </cell>
          <cell r="AI68">
            <v>32000</v>
          </cell>
        </row>
        <row r="69">
          <cell r="AE69">
            <v>16000</v>
          </cell>
          <cell r="AI69">
            <v>16000</v>
          </cell>
        </row>
        <row r="75">
          <cell r="AE75">
            <v>32000</v>
          </cell>
          <cell r="AI75">
            <v>32000</v>
          </cell>
        </row>
        <row r="78">
          <cell r="AE78">
            <v>24492</v>
          </cell>
          <cell r="AI78">
            <v>24492</v>
          </cell>
        </row>
        <row r="79">
          <cell r="AE79">
            <v>32000</v>
          </cell>
          <cell r="AI79">
            <v>32000</v>
          </cell>
        </row>
        <row r="83">
          <cell r="AE83">
            <v>31831.8</v>
          </cell>
          <cell r="AI83">
            <v>31831.8</v>
          </cell>
        </row>
        <row r="87">
          <cell r="AE87">
            <v>18800</v>
          </cell>
          <cell r="AI87">
            <v>18800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="98" zoomScaleNormal="98" workbookViewId="0">
      <selection activeCell="B3" sqref="B3"/>
    </sheetView>
  </sheetViews>
  <sheetFormatPr defaultRowHeight="15" x14ac:dyDescent="0.25"/>
  <cols>
    <col min="1" max="1" width="9.7109375" customWidth="1"/>
    <col min="2" max="2" width="47.140625" customWidth="1"/>
    <col min="3" max="3" width="21.42578125" customWidth="1"/>
    <col min="4" max="4" width="14.42578125" customWidth="1"/>
    <col min="5" max="5" width="25" customWidth="1"/>
    <col min="6" max="6" width="18.28515625" customWidth="1"/>
    <col min="7" max="7" width="12" customWidth="1"/>
    <col min="8" max="8" width="14.7109375" customWidth="1"/>
    <col min="9" max="9" width="13" customWidth="1"/>
    <col min="10" max="10" width="16.42578125" customWidth="1"/>
    <col min="11" max="11" width="13" customWidth="1"/>
    <col min="12" max="12" width="13.5703125" customWidth="1"/>
    <col min="13" max="13" width="13.85546875" customWidth="1"/>
    <col min="14" max="14" width="14.42578125" customWidth="1"/>
    <col min="15" max="15" width="13" customWidth="1"/>
    <col min="16" max="16" width="12.5703125" customWidth="1"/>
    <col min="17" max="17" width="14.28515625" customWidth="1"/>
    <col min="18" max="18" width="15.42578125" customWidth="1"/>
    <col min="19" max="19" width="14" customWidth="1"/>
    <col min="20" max="20" width="13.28515625" bestFit="1" customWidth="1"/>
  </cols>
  <sheetData>
    <row r="1" spans="1:20" ht="51.75" customHeight="1" x14ac:dyDescent="0.25">
      <c r="A1" s="46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0" ht="11.25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19.5" customHeight="1" thickBot="1" x14ac:dyDescent="0.3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16"/>
      <c r="L3" s="17" t="s">
        <v>41</v>
      </c>
      <c r="M3" s="17"/>
      <c r="N3" s="18"/>
      <c r="O3" s="29"/>
      <c r="P3" s="43" t="s">
        <v>44</v>
      </c>
      <c r="Q3" s="44"/>
      <c r="R3" s="44"/>
      <c r="S3" s="45"/>
    </row>
    <row r="4" spans="1:20" ht="50.2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7" t="s">
        <v>46</v>
      </c>
      <c r="L4" s="8" t="s">
        <v>47</v>
      </c>
      <c r="M4" s="8" t="s">
        <v>48</v>
      </c>
      <c r="N4" s="9"/>
      <c r="O4" s="6"/>
      <c r="P4" s="7" t="s">
        <v>46</v>
      </c>
      <c r="Q4" s="8" t="s">
        <v>47</v>
      </c>
      <c r="R4" s="8" t="s">
        <v>48</v>
      </c>
      <c r="S4" s="30"/>
    </row>
    <row r="5" spans="1:20" ht="15" customHeight="1" x14ac:dyDescent="0.25">
      <c r="A5" s="54" t="s">
        <v>1</v>
      </c>
      <c r="B5" s="54" t="s">
        <v>50</v>
      </c>
      <c r="C5" s="39" t="s">
        <v>51</v>
      </c>
      <c r="D5" s="39" t="s">
        <v>52</v>
      </c>
      <c r="E5" s="41" t="s">
        <v>53</v>
      </c>
      <c r="F5" s="41" t="s">
        <v>55</v>
      </c>
      <c r="G5" s="41" t="s">
        <v>56</v>
      </c>
      <c r="H5" s="41" t="s">
        <v>54</v>
      </c>
      <c r="I5" s="41" t="s">
        <v>3</v>
      </c>
      <c r="J5" s="50" t="s">
        <v>42</v>
      </c>
      <c r="K5" s="56" t="s">
        <v>2</v>
      </c>
      <c r="L5" s="48" t="s">
        <v>2</v>
      </c>
      <c r="M5" s="48" t="s">
        <v>2</v>
      </c>
      <c r="N5" s="52" t="s">
        <v>43</v>
      </c>
      <c r="O5" s="60" t="s">
        <v>44</v>
      </c>
      <c r="P5" s="48" t="s">
        <v>2</v>
      </c>
      <c r="Q5" s="48" t="s">
        <v>2</v>
      </c>
      <c r="R5" s="48" t="s">
        <v>2</v>
      </c>
      <c r="S5" s="58" t="s">
        <v>45</v>
      </c>
    </row>
    <row r="6" spans="1:20" ht="24" customHeight="1" x14ac:dyDescent="0.25">
      <c r="A6" s="55"/>
      <c r="B6" s="55"/>
      <c r="C6" s="40"/>
      <c r="D6" s="40"/>
      <c r="E6" s="42"/>
      <c r="F6" s="42"/>
      <c r="G6" s="42"/>
      <c r="H6" s="42"/>
      <c r="I6" s="42"/>
      <c r="J6" s="51"/>
      <c r="K6" s="57"/>
      <c r="L6" s="49"/>
      <c r="M6" s="49"/>
      <c r="N6" s="53"/>
      <c r="O6" s="60"/>
      <c r="P6" s="49"/>
      <c r="Q6" s="49"/>
      <c r="R6" s="49"/>
      <c r="S6" s="59"/>
    </row>
    <row r="7" spans="1:20" s="15" customFormat="1" ht="30" customHeight="1" x14ac:dyDescent="0.25">
      <c r="A7" s="10">
        <v>55859</v>
      </c>
      <c r="B7" s="34" t="s">
        <v>57</v>
      </c>
      <c r="C7" s="12" t="s">
        <v>16</v>
      </c>
      <c r="D7" s="12" t="s">
        <v>16</v>
      </c>
      <c r="E7" s="12" t="s">
        <v>58</v>
      </c>
      <c r="F7" s="12" t="s">
        <v>59</v>
      </c>
      <c r="G7" s="12" t="s">
        <v>61</v>
      </c>
      <c r="H7" s="12" t="s">
        <v>60</v>
      </c>
      <c r="I7" s="31">
        <f>[1]Foglio1!$AI8</f>
        <v>32000</v>
      </c>
      <c r="J7" s="32">
        <f>[1]Foglio1!$AE8</f>
        <v>31200</v>
      </c>
      <c r="K7" s="33">
        <f t="shared" ref="K7:K24" si="0">J7*50/100</f>
        <v>15600</v>
      </c>
      <c r="L7" s="4">
        <f t="shared" ref="L7:L24" si="1">J7*35/100</f>
        <v>10920</v>
      </c>
      <c r="M7" s="4">
        <f t="shared" ref="M7:M24" si="2">J7*15/100</f>
        <v>4680</v>
      </c>
      <c r="N7" s="5">
        <f t="shared" ref="N7" si="3">K7+L7+M7</f>
        <v>31200</v>
      </c>
      <c r="O7" s="33">
        <f>[1]Foglio1!$AG8</f>
        <v>800</v>
      </c>
      <c r="P7" s="4">
        <f t="shared" ref="P7:P24" si="4">O7*50/100</f>
        <v>400</v>
      </c>
      <c r="Q7" s="4">
        <f t="shared" ref="Q7:Q24" si="5">O7*35/100</f>
        <v>280</v>
      </c>
      <c r="R7" s="4">
        <f t="shared" ref="R7" si="6">O7*15/100</f>
        <v>120</v>
      </c>
      <c r="S7" s="13">
        <f t="shared" ref="S7" si="7">P7+Q7+R7</f>
        <v>800</v>
      </c>
      <c r="T7" s="14"/>
    </row>
    <row r="8" spans="1:20" s="15" customFormat="1" ht="24" customHeight="1" x14ac:dyDescent="0.25">
      <c r="A8" s="10">
        <v>55887</v>
      </c>
      <c r="B8" s="11" t="s">
        <v>62</v>
      </c>
      <c r="C8" s="12" t="s">
        <v>17</v>
      </c>
      <c r="D8" s="12" t="s">
        <v>17</v>
      </c>
      <c r="E8" s="12" t="s">
        <v>63</v>
      </c>
      <c r="F8" s="12" t="s">
        <v>64</v>
      </c>
      <c r="G8" s="12" t="s">
        <v>65</v>
      </c>
      <c r="H8" s="12" t="s">
        <v>60</v>
      </c>
      <c r="I8" s="31">
        <f>[1]Foglio1!$AI15</f>
        <v>32000</v>
      </c>
      <c r="J8" s="32">
        <f>[1]Foglio1!$AE15</f>
        <v>32000</v>
      </c>
      <c r="K8" s="33">
        <f t="shared" si="0"/>
        <v>16000</v>
      </c>
      <c r="L8" s="4">
        <f t="shared" si="1"/>
        <v>11200</v>
      </c>
      <c r="M8" s="4">
        <f t="shared" si="2"/>
        <v>4800</v>
      </c>
      <c r="N8" s="5">
        <f t="shared" ref="N8" si="8">K8+L8+M8</f>
        <v>32000</v>
      </c>
      <c r="O8" s="33">
        <f>[1]Foglio1!$AG15</f>
        <v>0</v>
      </c>
      <c r="P8" s="4">
        <f t="shared" si="4"/>
        <v>0</v>
      </c>
      <c r="Q8" s="4">
        <f t="shared" si="5"/>
        <v>0</v>
      </c>
      <c r="R8" s="4">
        <f t="shared" ref="R8" si="9">O8*15/100</f>
        <v>0</v>
      </c>
      <c r="S8" s="13">
        <f t="shared" ref="S8" si="10">P8+Q8+R8</f>
        <v>0</v>
      </c>
      <c r="T8" s="14"/>
    </row>
    <row r="9" spans="1:20" s="15" customFormat="1" ht="36" customHeight="1" x14ac:dyDescent="0.25">
      <c r="A9" s="10">
        <v>55906</v>
      </c>
      <c r="B9" s="11" t="s">
        <v>66</v>
      </c>
      <c r="C9" s="12" t="s">
        <v>18</v>
      </c>
      <c r="D9" s="12" t="s">
        <v>18</v>
      </c>
      <c r="E9" s="12" t="s">
        <v>67</v>
      </c>
      <c r="F9" s="12" t="s">
        <v>68</v>
      </c>
      <c r="G9" s="12" t="s">
        <v>69</v>
      </c>
      <c r="H9" s="12" t="s">
        <v>70</v>
      </c>
      <c r="I9" s="31">
        <f>[1]Foglio1!$AI25</f>
        <v>19080</v>
      </c>
      <c r="J9" s="32">
        <f>[1]Foglio1!$AE25</f>
        <v>19080</v>
      </c>
      <c r="K9" s="33">
        <f t="shared" si="0"/>
        <v>9540</v>
      </c>
      <c r="L9" s="4">
        <f t="shared" si="1"/>
        <v>6678</v>
      </c>
      <c r="M9" s="4">
        <f t="shared" si="2"/>
        <v>2862</v>
      </c>
      <c r="N9" s="23">
        <f t="shared" ref="N9:N30" si="11">K9+L9+M9</f>
        <v>19080</v>
      </c>
      <c r="O9" s="33">
        <f>[1]Foglio1!$AG25</f>
        <v>0</v>
      </c>
      <c r="P9" s="4">
        <f t="shared" si="4"/>
        <v>0</v>
      </c>
      <c r="Q9" s="4">
        <f t="shared" si="5"/>
        <v>0</v>
      </c>
      <c r="R9" s="4">
        <f t="shared" ref="R9:R30" si="12">O9*15/100</f>
        <v>0</v>
      </c>
      <c r="S9" s="20">
        <f t="shared" ref="S9:S30" si="13">P9+Q9+R9</f>
        <v>0</v>
      </c>
      <c r="T9" s="14"/>
    </row>
    <row r="10" spans="1:20" s="15" customFormat="1" ht="29.25" customHeight="1" x14ac:dyDescent="0.25">
      <c r="A10" s="10">
        <v>55939</v>
      </c>
      <c r="B10" s="11" t="s">
        <v>71</v>
      </c>
      <c r="C10" s="12" t="s">
        <v>19</v>
      </c>
      <c r="D10" s="12" t="s">
        <v>19</v>
      </c>
      <c r="E10" s="12" t="s">
        <v>72</v>
      </c>
      <c r="F10" s="12" t="s">
        <v>73</v>
      </c>
      <c r="G10" s="12" t="s">
        <v>74</v>
      </c>
      <c r="H10" s="12" t="s">
        <v>70</v>
      </c>
      <c r="I10" s="31">
        <f>[1]Foglio1!$AI28</f>
        <v>32000</v>
      </c>
      <c r="J10" s="32">
        <f>[1]Foglio1!$AE28</f>
        <v>32000</v>
      </c>
      <c r="K10" s="33">
        <f t="shared" si="0"/>
        <v>16000</v>
      </c>
      <c r="L10" s="4">
        <f t="shared" si="1"/>
        <v>11200</v>
      </c>
      <c r="M10" s="4">
        <f t="shared" si="2"/>
        <v>4800</v>
      </c>
      <c r="N10" s="23">
        <f t="shared" si="11"/>
        <v>32000</v>
      </c>
      <c r="O10" s="33">
        <f>[1]Foglio1!$AG28</f>
        <v>0</v>
      </c>
      <c r="P10" s="4">
        <f t="shared" si="4"/>
        <v>0</v>
      </c>
      <c r="Q10" s="4">
        <f t="shared" si="5"/>
        <v>0</v>
      </c>
      <c r="R10" s="4">
        <f t="shared" si="12"/>
        <v>0</v>
      </c>
      <c r="S10" s="20">
        <f t="shared" si="13"/>
        <v>0</v>
      </c>
    </row>
    <row r="11" spans="1:20" s="15" customFormat="1" ht="29.25" customHeight="1" x14ac:dyDescent="0.25">
      <c r="A11" s="10">
        <v>55937</v>
      </c>
      <c r="B11" s="11" t="s">
        <v>75</v>
      </c>
      <c r="C11" s="12" t="s">
        <v>20</v>
      </c>
      <c r="D11" s="12" t="s">
        <v>20</v>
      </c>
      <c r="E11" s="12" t="s">
        <v>76</v>
      </c>
      <c r="F11" s="12" t="s">
        <v>77</v>
      </c>
      <c r="G11" s="12" t="s">
        <v>116</v>
      </c>
      <c r="H11" s="12" t="s">
        <v>60</v>
      </c>
      <c r="I11" s="31">
        <f>[1]Foglio1!$AI30</f>
        <v>29077.599999999999</v>
      </c>
      <c r="J11" s="32">
        <f>[1]Foglio1!$AE30</f>
        <v>29077.599999999999</v>
      </c>
      <c r="K11" s="33">
        <f t="shared" si="0"/>
        <v>14538.8</v>
      </c>
      <c r="L11" s="4">
        <f t="shared" si="1"/>
        <v>10177.16</v>
      </c>
      <c r="M11" s="4">
        <f t="shared" si="2"/>
        <v>4361.6400000000003</v>
      </c>
      <c r="N11" s="23">
        <f t="shared" si="11"/>
        <v>29077.599999999999</v>
      </c>
      <c r="O11" s="33">
        <f>[1]Foglio1!$AG30</f>
        <v>0</v>
      </c>
      <c r="P11" s="4">
        <f t="shared" si="4"/>
        <v>0</v>
      </c>
      <c r="Q11" s="4">
        <f t="shared" si="5"/>
        <v>0</v>
      </c>
      <c r="R11" s="4">
        <f t="shared" si="12"/>
        <v>0</v>
      </c>
      <c r="S11" s="20">
        <f t="shared" si="13"/>
        <v>0</v>
      </c>
    </row>
    <row r="12" spans="1:20" s="15" customFormat="1" ht="29.25" customHeight="1" x14ac:dyDescent="0.25">
      <c r="A12" s="10">
        <v>55948</v>
      </c>
      <c r="B12" s="11" t="s">
        <v>78</v>
      </c>
      <c r="C12" s="12" t="s">
        <v>21</v>
      </c>
      <c r="D12" s="12" t="s">
        <v>21</v>
      </c>
      <c r="E12" s="12" t="s">
        <v>79</v>
      </c>
      <c r="F12" s="12" t="s">
        <v>80</v>
      </c>
      <c r="G12" s="12" t="s">
        <v>81</v>
      </c>
      <c r="H12" s="12" t="s">
        <v>60</v>
      </c>
      <c r="I12" s="31">
        <f>[1]Foglio1!$AI31</f>
        <v>19965.599999999999</v>
      </c>
      <c r="J12" s="32">
        <f>[1]Foglio1!$AE31</f>
        <v>19965.599999999999</v>
      </c>
      <c r="K12" s="33">
        <f t="shared" si="0"/>
        <v>9982.7999999999993</v>
      </c>
      <c r="L12" s="4">
        <f t="shared" si="1"/>
        <v>6987.96</v>
      </c>
      <c r="M12" s="4">
        <f t="shared" si="2"/>
        <v>2994.84</v>
      </c>
      <c r="N12" s="23">
        <f t="shared" si="11"/>
        <v>19965.599999999999</v>
      </c>
      <c r="O12" s="33">
        <f>[1]Foglio1!$AG31</f>
        <v>0</v>
      </c>
      <c r="P12" s="4">
        <f t="shared" si="4"/>
        <v>0</v>
      </c>
      <c r="Q12" s="4">
        <f t="shared" si="5"/>
        <v>0</v>
      </c>
      <c r="R12" s="4">
        <f t="shared" si="12"/>
        <v>0</v>
      </c>
      <c r="S12" s="20">
        <f t="shared" si="13"/>
        <v>0</v>
      </c>
    </row>
    <row r="13" spans="1:20" s="15" customFormat="1" ht="29.25" customHeight="1" x14ac:dyDescent="0.25">
      <c r="A13" s="10">
        <v>55942</v>
      </c>
      <c r="B13" s="11" t="s">
        <v>4</v>
      </c>
      <c r="C13" s="12" t="s">
        <v>82</v>
      </c>
      <c r="D13" s="12" t="s">
        <v>22</v>
      </c>
      <c r="E13" s="12" t="s">
        <v>83</v>
      </c>
      <c r="F13" s="12" t="s">
        <v>84</v>
      </c>
      <c r="G13" s="12" t="s">
        <v>85</v>
      </c>
      <c r="H13" s="12" t="s">
        <v>60</v>
      </c>
      <c r="I13" s="31">
        <f>[1]Foglio1!$AI33</f>
        <v>31500</v>
      </c>
      <c r="J13" s="32">
        <f>[1]Foglio1!$AE33</f>
        <v>31500</v>
      </c>
      <c r="K13" s="33">
        <f t="shared" si="0"/>
        <v>15750</v>
      </c>
      <c r="L13" s="4">
        <f t="shared" si="1"/>
        <v>11025</v>
      </c>
      <c r="M13" s="4">
        <f t="shared" si="2"/>
        <v>4725</v>
      </c>
      <c r="N13" s="23">
        <f t="shared" si="11"/>
        <v>31500</v>
      </c>
      <c r="O13" s="33">
        <f>[1]Foglio1!$AG33</f>
        <v>0</v>
      </c>
      <c r="P13" s="4">
        <f t="shared" si="4"/>
        <v>0</v>
      </c>
      <c r="Q13" s="4">
        <f t="shared" si="5"/>
        <v>0</v>
      </c>
      <c r="R13" s="4">
        <f t="shared" si="12"/>
        <v>0</v>
      </c>
      <c r="S13" s="20">
        <f t="shared" si="13"/>
        <v>0</v>
      </c>
    </row>
    <row r="14" spans="1:20" s="15" customFormat="1" ht="27" customHeight="1" x14ac:dyDescent="0.25">
      <c r="A14" s="10">
        <v>55902</v>
      </c>
      <c r="B14" s="11" t="s">
        <v>5</v>
      </c>
      <c r="C14" s="12" t="s">
        <v>23</v>
      </c>
      <c r="D14" s="12" t="s">
        <v>23</v>
      </c>
      <c r="E14" s="12" t="s">
        <v>86</v>
      </c>
      <c r="F14" s="12" t="s">
        <v>59</v>
      </c>
      <c r="G14" s="12" t="s">
        <v>61</v>
      </c>
      <c r="H14" s="12" t="s">
        <v>60</v>
      </c>
      <c r="I14" s="31">
        <f>[1]Foglio1!$AI39</f>
        <v>32000</v>
      </c>
      <c r="J14" s="32">
        <f>[1]Foglio1!$AE39</f>
        <v>24000</v>
      </c>
      <c r="K14" s="33">
        <f t="shared" si="0"/>
        <v>12000</v>
      </c>
      <c r="L14" s="4">
        <f t="shared" si="1"/>
        <v>8400</v>
      </c>
      <c r="M14" s="4">
        <f t="shared" si="2"/>
        <v>3600</v>
      </c>
      <c r="N14" s="23">
        <f t="shared" si="11"/>
        <v>24000</v>
      </c>
      <c r="O14" s="33">
        <f>[1]Foglio1!$AG39</f>
        <v>8000</v>
      </c>
      <c r="P14" s="4">
        <f t="shared" si="4"/>
        <v>4000</v>
      </c>
      <c r="Q14" s="4">
        <f t="shared" si="5"/>
        <v>2800</v>
      </c>
      <c r="R14" s="4">
        <f t="shared" si="12"/>
        <v>1200</v>
      </c>
      <c r="S14" s="20">
        <f t="shared" si="13"/>
        <v>8000</v>
      </c>
    </row>
    <row r="15" spans="1:20" s="15" customFormat="1" ht="29.25" customHeight="1" x14ac:dyDescent="0.25">
      <c r="A15" s="10">
        <v>55920</v>
      </c>
      <c r="B15" s="11" t="s">
        <v>6</v>
      </c>
      <c r="C15" s="12" t="s">
        <v>24</v>
      </c>
      <c r="D15" s="12" t="s">
        <v>24</v>
      </c>
      <c r="E15" s="12" t="s">
        <v>87</v>
      </c>
      <c r="F15" s="12" t="s">
        <v>88</v>
      </c>
      <c r="G15" s="12" t="s">
        <v>114</v>
      </c>
      <c r="H15" s="12" t="s">
        <v>60</v>
      </c>
      <c r="I15" s="31">
        <f>[1]Foglio1!$AI42</f>
        <v>32000</v>
      </c>
      <c r="J15" s="32">
        <f>[1]Foglio1!$AE42</f>
        <v>32000</v>
      </c>
      <c r="K15" s="33">
        <f t="shared" si="0"/>
        <v>16000</v>
      </c>
      <c r="L15" s="4">
        <f t="shared" si="1"/>
        <v>11200</v>
      </c>
      <c r="M15" s="4">
        <f t="shared" si="2"/>
        <v>4800</v>
      </c>
      <c r="N15" s="23">
        <f t="shared" si="11"/>
        <v>32000</v>
      </c>
      <c r="O15" s="33">
        <f>[1]Foglio1!$AG42</f>
        <v>0</v>
      </c>
      <c r="P15" s="4">
        <f t="shared" si="4"/>
        <v>0</v>
      </c>
      <c r="Q15" s="4">
        <f t="shared" si="5"/>
        <v>0</v>
      </c>
      <c r="R15" s="4">
        <f t="shared" si="12"/>
        <v>0</v>
      </c>
      <c r="S15" s="20">
        <f t="shared" si="13"/>
        <v>0</v>
      </c>
    </row>
    <row r="16" spans="1:20" s="15" customFormat="1" ht="29.25" customHeight="1" x14ac:dyDescent="0.25">
      <c r="A16" s="10">
        <v>55958</v>
      </c>
      <c r="B16" s="11" t="s">
        <v>89</v>
      </c>
      <c r="C16" s="12" t="s">
        <v>25</v>
      </c>
      <c r="D16" s="12" t="s">
        <v>25</v>
      </c>
      <c r="E16" s="12" t="s">
        <v>90</v>
      </c>
      <c r="F16" s="12" t="s">
        <v>73</v>
      </c>
      <c r="G16" s="12" t="s">
        <v>74</v>
      </c>
      <c r="H16" s="12" t="s">
        <v>70</v>
      </c>
      <c r="I16" s="31">
        <f>[1]Foglio1!$AI52</f>
        <v>31836</v>
      </c>
      <c r="J16" s="32">
        <f>[1]Foglio1!$AE52</f>
        <v>31836</v>
      </c>
      <c r="K16" s="33">
        <f t="shared" si="0"/>
        <v>15918</v>
      </c>
      <c r="L16" s="4">
        <f t="shared" si="1"/>
        <v>11142.6</v>
      </c>
      <c r="M16" s="4">
        <f t="shared" si="2"/>
        <v>4775.3999999999996</v>
      </c>
      <c r="N16" s="23">
        <f t="shared" si="11"/>
        <v>31836</v>
      </c>
      <c r="O16" s="33">
        <f>[1]Foglio1!$AG52</f>
        <v>0</v>
      </c>
      <c r="P16" s="4">
        <f t="shared" si="4"/>
        <v>0</v>
      </c>
      <c r="Q16" s="4">
        <f t="shared" si="5"/>
        <v>0</v>
      </c>
      <c r="R16" s="4">
        <f t="shared" si="12"/>
        <v>0</v>
      </c>
      <c r="S16" s="20">
        <f t="shared" si="13"/>
        <v>0</v>
      </c>
    </row>
    <row r="17" spans="1:19" s="15" customFormat="1" ht="29.25" customHeight="1" x14ac:dyDescent="0.25">
      <c r="A17" s="10">
        <v>55944</v>
      </c>
      <c r="B17" s="11" t="s">
        <v>7</v>
      </c>
      <c r="C17" s="12" t="s">
        <v>26</v>
      </c>
      <c r="D17" s="12" t="s">
        <v>26</v>
      </c>
      <c r="E17" s="12" t="s">
        <v>91</v>
      </c>
      <c r="F17" s="12" t="s">
        <v>92</v>
      </c>
      <c r="G17" s="12" t="s">
        <v>93</v>
      </c>
      <c r="H17" s="12" t="s">
        <v>60</v>
      </c>
      <c r="I17" s="31">
        <f>[1]Foglio1!$AI53</f>
        <v>26419.599999999999</v>
      </c>
      <c r="J17" s="32">
        <f>[1]Foglio1!$AE53</f>
        <v>26419.599999999999</v>
      </c>
      <c r="K17" s="33">
        <f t="shared" si="0"/>
        <v>13209.8</v>
      </c>
      <c r="L17" s="4">
        <f t="shared" si="1"/>
        <v>9246.86</v>
      </c>
      <c r="M17" s="4">
        <f t="shared" si="2"/>
        <v>3962.94</v>
      </c>
      <c r="N17" s="23">
        <f t="shared" si="11"/>
        <v>26419.599999999999</v>
      </c>
      <c r="O17" s="33">
        <f>[1]Foglio1!$AG53</f>
        <v>0</v>
      </c>
      <c r="P17" s="4">
        <f t="shared" si="4"/>
        <v>0</v>
      </c>
      <c r="Q17" s="4">
        <f t="shared" si="5"/>
        <v>0</v>
      </c>
      <c r="R17" s="4">
        <f t="shared" si="12"/>
        <v>0</v>
      </c>
      <c r="S17" s="20">
        <f t="shared" si="13"/>
        <v>0</v>
      </c>
    </row>
    <row r="18" spans="1:19" s="15" customFormat="1" ht="29.25" customHeight="1" x14ac:dyDescent="0.25">
      <c r="A18" s="10">
        <v>55956</v>
      </c>
      <c r="B18" s="11" t="s">
        <v>98</v>
      </c>
      <c r="C18" s="12" t="s">
        <v>27</v>
      </c>
      <c r="D18" s="12" t="s">
        <v>27</v>
      </c>
      <c r="E18" s="12" t="s">
        <v>94</v>
      </c>
      <c r="F18" s="12" t="s">
        <v>95</v>
      </c>
      <c r="G18" s="12" t="s">
        <v>96</v>
      </c>
      <c r="H18" s="12" t="s">
        <v>97</v>
      </c>
      <c r="I18" s="31">
        <f>[1]Foglio1!$AI54</f>
        <v>32000</v>
      </c>
      <c r="J18" s="32">
        <f>[1]Foglio1!$AE54</f>
        <v>32000</v>
      </c>
      <c r="K18" s="33">
        <f t="shared" si="0"/>
        <v>16000</v>
      </c>
      <c r="L18" s="4">
        <f t="shared" si="1"/>
        <v>11200</v>
      </c>
      <c r="M18" s="4">
        <f t="shared" si="2"/>
        <v>4800</v>
      </c>
      <c r="N18" s="23">
        <f t="shared" si="11"/>
        <v>32000</v>
      </c>
      <c r="O18" s="33">
        <f>[1]Foglio1!$AG54</f>
        <v>0</v>
      </c>
      <c r="P18" s="4">
        <f t="shared" si="4"/>
        <v>0</v>
      </c>
      <c r="Q18" s="4">
        <f t="shared" si="5"/>
        <v>0</v>
      </c>
      <c r="R18" s="4">
        <f t="shared" si="12"/>
        <v>0</v>
      </c>
      <c r="S18" s="20">
        <f t="shared" si="13"/>
        <v>0</v>
      </c>
    </row>
    <row r="19" spans="1:19" s="15" customFormat="1" ht="29.25" customHeight="1" x14ac:dyDescent="0.25">
      <c r="A19" s="10">
        <v>55960</v>
      </c>
      <c r="B19" s="11" t="s">
        <v>99</v>
      </c>
      <c r="C19" s="12" t="s">
        <v>28</v>
      </c>
      <c r="D19" s="12" t="s">
        <v>28</v>
      </c>
      <c r="E19" s="12" t="s">
        <v>100</v>
      </c>
      <c r="F19" s="12" t="s">
        <v>101</v>
      </c>
      <c r="G19" s="12" t="s">
        <v>102</v>
      </c>
      <c r="H19" s="12" t="s">
        <v>70</v>
      </c>
      <c r="I19" s="31">
        <f>[1]Foglio1!$AI55</f>
        <v>32000</v>
      </c>
      <c r="J19" s="32">
        <f>[1]Foglio1!$AE55</f>
        <v>32000</v>
      </c>
      <c r="K19" s="33">
        <f t="shared" si="0"/>
        <v>16000</v>
      </c>
      <c r="L19" s="4">
        <f t="shared" si="1"/>
        <v>11200</v>
      </c>
      <c r="M19" s="4">
        <f t="shared" si="2"/>
        <v>4800</v>
      </c>
      <c r="N19" s="23">
        <f t="shared" si="11"/>
        <v>32000</v>
      </c>
      <c r="O19" s="33">
        <f>[1]Foglio1!$AG55</f>
        <v>0</v>
      </c>
      <c r="P19" s="4">
        <f t="shared" si="4"/>
        <v>0</v>
      </c>
      <c r="Q19" s="4">
        <f t="shared" si="5"/>
        <v>0</v>
      </c>
      <c r="R19" s="4">
        <f t="shared" si="12"/>
        <v>0</v>
      </c>
      <c r="S19" s="20">
        <f t="shared" si="13"/>
        <v>0</v>
      </c>
    </row>
    <row r="20" spans="1:19" s="15" customFormat="1" ht="29.25" customHeight="1" x14ac:dyDescent="0.25">
      <c r="A20" s="10">
        <v>55904</v>
      </c>
      <c r="B20" s="11" t="s">
        <v>8</v>
      </c>
      <c r="C20" s="12" t="s">
        <v>29</v>
      </c>
      <c r="D20" s="12" t="s">
        <v>29</v>
      </c>
      <c r="E20" s="12" t="s">
        <v>103</v>
      </c>
      <c r="F20" s="12" t="s">
        <v>80</v>
      </c>
      <c r="G20" s="12" t="s">
        <v>81</v>
      </c>
      <c r="H20" s="12" t="s">
        <v>60</v>
      </c>
      <c r="I20" s="31">
        <f>[1]Foglio1!$AI60</f>
        <v>32000</v>
      </c>
      <c r="J20" s="32">
        <f>[1]Foglio1!$AE60</f>
        <v>32000</v>
      </c>
      <c r="K20" s="33">
        <f t="shared" si="0"/>
        <v>16000</v>
      </c>
      <c r="L20" s="4">
        <f t="shared" si="1"/>
        <v>11200</v>
      </c>
      <c r="M20" s="4">
        <f t="shared" si="2"/>
        <v>4800</v>
      </c>
      <c r="N20" s="23">
        <f t="shared" si="11"/>
        <v>32000</v>
      </c>
      <c r="O20" s="33">
        <f>[1]Foglio1!$AG60</f>
        <v>0</v>
      </c>
      <c r="P20" s="4">
        <f t="shared" si="4"/>
        <v>0</v>
      </c>
      <c r="Q20" s="4">
        <f t="shared" si="5"/>
        <v>0</v>
      </c>
      <c r="R20" s="4">
        <f t="shared" si="12"/>
        <v>0</v>
      </c>
      <c r="S20" s="20">
        <f t="shared" si="13"/>
        <v>0</v>
      </c>
    </row>
    <row r="21" spans="1:19" s="15" customFormat="1" ht="29.25" customHeight="1" x14ac:dyDescent="0.25">
      <c r="A21" s="10">
        <v>55970</v>
      </c>
      <c r="B21" s="11" t="s">
        <v>9</v>
      </c>
      <c r="C21" s="12" t="s">
        <v>30</v>
      </c>
      <c r="D21" s="12" t="s">
        <v>30</v>
      </c>
      <c r="E21" s="12" t="s">
        <v>104</v>
      </c>
      <c r="F21" s="12" t="s">
        <v>105</v>
      </c>
      <c r="G21" s="12" t="s">
        <v>106</v>
      </c>
      <c r="H21" s="12" t="s">
        <v>60</v>
      </c>
      <c r="I21" s="31">
        <f>[1]Foglio1!$AI62</f>
        <v>32000</v>
      </c>
      <c r="J21" s="32">
        <f>[1]Foglio1!$AE62</f>
        <v>32000</v>
      </c>
      <c r="K21" s="33">
        <f t="shared" si="0"/>
        <v>16000</v>
      </c>
      <c r="L21" s="4">
        <f t="shared" si="1"/>
        <v>11200</v>
      </c>
      <c r="M21" s="4">
        <f t="shared" si="2"/>
        <v>4800</v>
      </c>
      <c r="N21" s="23">
        <f t="shared" si="11"/>
        <v>32000</v>
      </c>
      <c r="O21" s="33">
        <f>[1]Foglio1!$AG62</f>
        <v>0</v>
      </c>
      <c r="P21" s="4">
        <f t="shared" si="4"/>
        <v>0</v>
      </c>
      <c r="Q21" s="4">
        <f t="shared" si="5"/>
        <v>0</v>
      </c>
      <c r="R21" s="4">
        <f t="shared" si="12"/>
        <v>0</v>
      </c>
      <c r="S21" s="20">
        <f t="shared" si="13"/>
        <v>0</v>
      </c>
    </row>
    <row r="22" spans="1:19" s="15" customFormat="1" ht="29.25" customHeight="1" x14ac:dyDescent="0.25">
      <c r="A22" s="10">
        <v>55962</v>
      </c>
      <c r="B22" s="11" t="s">
        <v>110</v>
      </c>
      <c r="C22" s="12" t="s">
        <v>31</v>
      </c>
      <c r="D22" s="12" t="s">
        <v>31</v>
      </c>
      <c r="E22" s="12" t="s">
        <v>107</v>
      </c>
      <c r="F22" s="12" t="s">
        <v>108</v>
      </c>
      <c r="G22" s="12" t="s">
        <v>109</v>
      </c>
      <c r="H22" s="12" t="s">
        <v>60</v>
      </c>
      <c r="I22" s="31">
        <f>[1]Foglio1!$AI64</f>
        <v>31323.49</v>
      </c>
      <c r="J22" s="32">
        <f>[1]Foglio1!$AE64</f>
        <v>31323.49</v>
      </c>
      <c r="K22" s="33">
        <f t="shared" si="0"/>
        <v>15661.745000000001</v>
      </c>
      <c r="L22" s="4">
        <f t="shared" si="1"/>
        <v>10963.221500000001</v>
      </c>
      <c r="M22" s="4">
        <f t="shared" si="2"/>
        <v>4698.5235000000002</v>
      </c>
      <c r="N22" s="23">
        <f t="shared" si="11"/>
        <v>31323.49</v>
      </c>
      <c r="O22" s="33">
        <f>[1]Foglio1!$AG64</f>
        <v>0</v>
      </c>
      <c r="P22" s="4">
        <f t="shared" si="4"/>
        <v>0</v>
      </c>
      <c r="Q22" s="4">
        <f t="shared" si="5"/>
        <v>0</v>
      </c>
      <c r="R22" s="4">
        <f t="shared" si="12"/>
        <v>0</v>
      </c>
      <c r="S22" s="20">
        <f t="shared" si="13"/>
        <v>0</v>
      </c>
    </row>
    <row r="23" spans="1:19" s="15" customFormat="1" ht="35.25" customHeight="1" x14ac:dyDescent="0.25">
      <c r="A23" s="10">
        <v>55921</v>
      </c>
      <c r="B23" s="34" t="s">
        <v>111</v>
      </c>
      <c r="C23" s="12" t="s">
        <v>112</v>
      </c>
      <c r="D23" s="12" t="s">
        <v>32</v>
      </c>
      <c r="E23" s="12" t="s">
        <v>113</v>
      </c>
      <c r="F23" s="12" t="s">
        <v>88</v>
      </c>
      <c r="G23" s="12" t="s">
        <v>114</v>
      </c>
      <c r="H23" s="12" t="s">
        <v>60</v>
      </c>
      <c r="I23" s="31">
        <v>1469.41</v>
      </c>
      <c r="J23" s="32">
        <v>1469.41</v>
      </c>
      <c r="K23" s="33">
        <f t="shared" si="0"/>
        <v>734.70500000000004</v>
      </c>
      <c r="L23" s="4">
        <f t="shared" si="1"/>
        <v>514.29350000000011</v>
      </c>
      <c r="M23" s="4">
        <f t="shared" si="2"/>
        <v>220.41150000000002</v>
      </c>
      <c r="N23" s="23">
        <f t="shared" si="11"/>
        <v>1469.41</v>
      </c>
      <c r="O23" s="33">
        <f>[1]Foglio1!$AG65</f>
        <v>0</v>
      </c>
      <c r="P23" s="4">
        <f t="shared" si="4"/>
        <v>0</v>
      </c>
      <c r="Q23" s="4">
        <f t="shared" si="5"/>
        <v>0</v>
      </c>
      <c r="R23" s="4">
        <f t="shared" si="12"/>
        <v>0</v>
      </c>
      <c r="S23" s="20">
        <f t="shared" si="13"/>
        <v>0</v>
      </c>
    </row>
    <row r="24" spans="1:19" s="15" customFormat="1" ht="29.25" customHeight="1" x14ac:dyDescent="0.25">
      <c r="A24" s="10">
        <v>55912</v>
      </c>
      <c r="B24" s="11" t="s">
        <v>10</v>
      </c>
      <c r="C24" s="12" t="s">
        <v>33</v>
      </c>
      <c r="D24" s="12" t="s">
        <v>33</v>
      </c>
      <c r="E24" s="12" t="s">
        <v>115</v>
      </c>
      <c r="F24" s="12" t="s">
        <v>77</v>
      </c>
      <c r="G24" s="12" t="s">
        <v>116</v>
      </c>
      <c r="H24" s="12" t="s">
        <v>60</v>
      </c>
      <c r="I24" s="31">
        <f>[1]Foglio1!$AI66</f>
        <v>32000</v>
      </c>
      <c r="J24" s="32">
        <f>[1]Foglio1!$AE66</f>
        <v>32000</v>
      </c>
      <c r="K24" s="33">
        <f t="shared" si="0"/>
        <v>16000</v>
      </c>
      <c r="L24" s="4">
        <f t="shared" si="1"/>
        <v>11200</v>
      </c>
      <c r="M24" s="4">
        <f t="shared" si="2"/>
        <v>4800</v>
      </c>
      <c r="N24" s="23">
        <f t="shared" si="11"/>
        <v>32000</v>
      </c>
      <c r="O24" s="33">
        <f>[1]Foglio1!$AG66</f>
        <v>0</v>
      </c>
      <c r="P24" s="4">
        <f t="shared" si="4"/>
        <v>0</v>
      </c>
      <c r="Q24" s="4">
        <f t="shared" si="5"/>
        <v>0</v>
      </c>
      <c r="R24" s="4">
        <f t="shared" si="12"/>
        <v>0</v>
      </c>
      <c r="S24" s="20">
        <f t="shared" si="13"/>
        <v>0</v>
      </c>
    </row>
    <row r="25" spans="1:19" s="15" customFormat="1" ht="29.25" customHeight="1" x14ac:dyDescent="0.25">
      <c r="A25" s="10">
        <v>55900</v>
      </c>
      <c r="B25" s="11" t="s">
        <v>11</v>
      </c>
      <c r="C25" s="12" t="s">
        <v>34</v>
      </c>
      <c r="D25" s="12" t="s">
        <v>34</v>
      </c>
      <c r="E25" s="12" t="s">
        <v>117</v>
      </c>
      <c r="F25" s="12" t="s">
        <v>118</v>
      </c>
      <c r="G25" s="12" t="s">
        <v>119</v>
      </c>
      <c r="H25" s="12" t="s">
        <v>60</v>
      </c>
      <c r="I25" s="31">
        <f>[1]Foglio1!$AI68</f>
        <v>32000</v>
      </c>
      <c r="J25" s="32">
        <f>[1]Foglio1!$AE68</f>
        <v>32000</v>
      </c>
      <c r="K25" s="33">
        <f t="shared" ref="K25:K31" si="14">J25*50/100</f>
        <v>16000</v>
      </c>
      <c r="L25" s="4">
        <f t="shared" ref="L25:L31" si="15">J25*35/100</f>
        <v>11200</v>
      </c>
      <c r="M25" s="4">
        <f t="shared" ref="M25:M31" si="16">J25*15/100</f>
        <v>4800</v>
      </c>
      <c r="N25" s="23">
        <f t="shared" si="11"/>
        <v>32000</v>
      </c>
      <c r="O25" s="33">
        <f>[1]Foglio1!$AG68</f>
        <v>0</v>
      </c>
      <c r="P25" s="4">
        <f t="shared" ref="P25:P31" si="17">O25*50/100</f>
        <v>0</v>
      </c>
      <c r="Q25" s="4">
        <f t="shared" ref="Q25:Q31" si="18">O25*35/100</f>
        <v>0</v>
      </c>
      <c r="R25" s="4">
        <f t="shared" si="12"/>
        <v>0</v>
      </c>
      <c r="S25" s="20">
        <f t="shared" si="13"/>
        <v>0</v>
      </c>
    </row>
    <row r="26" spans="1:19" s="15" customFormat="1" ht="29.25" customHeight="1" x14ac:dyDescent="0.25">
      <c r="A26" s="10">
        <v>55972</v>
      </c>
      <c r="B26" s="11" t="s">
        <v>120</v>
      </c>
      <c r="C26" s="12" t="s">
        <v>35</v>
      </c>
      <c r="D26" s="12" t="s">
        <v>35</v>
      </c>
      <c r="E26" s="12" t="s">
        <v>121</v>
      </c>
      <c r="F26" s="12" t="s">
        <v>122</v>
      </c>
      <c r="G26" s="12" t="s">
        <v>123</v>
      </c>
      <c r="H26" s="12" t="s">
        <v>70</v>
      </c>
      <c r="I26" s="31">
        <f>[1]Foglio1!$AI69</f>
        <v>16000</v>
      </c>
      <c r="J26" s="32">
        <f>[1]Foglio1!$AE69</f>
        <v>16000</v>
      </c>
      <c r="K26" s="33">
        <f t="shared" si="14"/>
        <v>8000</v>
      </c>
      <c r="L26" s="4">
        <f t="shared" si="15"/>
        <v>5600</v>
      </c>
      <c r="M26" s="4">
        <f t="shared" si="16"/>
        <v>2400</v>
      </c>
      <c r="N26" s="23">
        <f t="shared" si="11"/>
        <v>16000</v>
      </c>
      <c r="O26" s="33">
        <f>[1]Foglio1!$AG69</f>
        <v>0</v>
      </c>
      <c r="P26" s="4">
        <f t="shared" si="17"/>
        <v>0</v>
      </c>
      <c r="Q26" s="4">
        <f t="shared" si="18"/>
        <v>0</v>
      </c>
      <c r="R26" s="4">
        <f t="shared" si="12"/>
        <v>0</v>
      </c>
      <c r="S26" s="20">
        <f t="shared" si="13"/>
        <v>0</v>
      </c>
    </row>
    <row r="27" spans="1:19" s="15" customFormat="1" ht="29.25" customHeight="1" x14ac:dyDescent="0.25">
      <c r="A27" s="10">
        <v>55965</v>
      </c>
      <c r="B27" s="11" t="s">
        <v>124</v>
      </c>
      <c r="C27" s="12" t="s">
        <v>36</v>
      </c>
      <c r="D27" s="12" t="s">
        <v>36</v>
      </c>
      <c r="E27" s="12" t="s">
        <v>125</v>
      </c>
      <c r="F27" s="12" t="s">
        <v>126</v>
      </c>
      <c r="G27" s="12" t="s">
        <v>69</v>
      </c>
      <c r="H27" s="12" t="s">
        <v>70</v>
      </c>
      <c r="I27" s="31">
        <f>[1]Foglio1!$AI75</f>
        <v>32000</v>
      </c>
      <c r="J27" s="32">
        <f>[1]Foglio1!$AE75</f>
        <v>32000</v>
      </c>
      <c r="K27" s="33">
        <f t="shared" si="14"/>
        <v>16000</v>
      </c>
      <c r="L27" s="4">
        <f t="shared" si="15"/>
        <v>11200</v>
      </c>
      <c r="M27" s="4">
        <f t="shared" si="16"/>
        <v>4800</v>
      </c>
      <c r="N27" s="23">
        <f t="shared" si="11"/>
        <v>32000</v>
      </c>
      <c r="O27" s="33">
        <f>[1]Foglio1!$AG75</f>
        <v>0</v>
      </c>
      <c r="P27" s="4">
        <f t="shared" si="17"/>
        <v>0</v>
      </c>
      <c r="Q27" s="4">
        <f t="shared" si="18"/>
        <v>0</v>
      </c>
      <c r="R27" s="4">
        <f t="shared" si="12"/>
        <v>0</v>
      </c>
      <c r="S27" s="20">
        <f t="shared" si="13"/>
        <v>0</v>
      </c>
    </row>
    <row r="28" spans="1:19" s="15" customFormat="1" ht="29.25" customHeight="1" x14ac:dyDescent="0.25">
      <c r="A28" s="10">
        <v>55980</v>
      </c>
      <c r="B28" s="11" t="s">
        <v>12</v>
      </c>
      <c r="C28" s="12" t="s">
        <v>37</v>
      </c>
      <c r="D28" s="12" t="s">
        <v>37</v>
      </c>
      <c r="E28" s="12" t="s">
        <v>127</v>
      </c>
      <c r="F28" s="12" t="s">
        <v>128</v>
      </c>
      <c r="G28" s="12" t="s">
        <v>74</v>
      </c>
      <c r="H28" s="12" t="s">
        <v>70</v>
      </c>
      <c r="I28" s="31">
        <f>[1]Foglio1!$AI78</f>
        <v>24492</v>
      </c>
      <c r="J28" s="32">
        <f>[1]Foglio1!$AE78</f>
        <v>24492</v>
      </c>
      <c r="K28" s="33">
        <f t="shared" si="14"/>
        <v>12246</v>
      </c>
      <c r="L28" s="4">
        <f t="shared" si="15"/>
        <v>8572.2000000000007</v>
      </c>
      <c r="M28" s="4">
        <f t="shared" si="16"/>
        <v>3673.8</v>
      </c>
      <c r="N28" s="23">
        <f t="shared" si="11"/>
        <v>24492</v>
      </c>
      <c r="O28" s="33">
        <f>[1]Foglio1!$AG78</f>
        <v>0</v>
      </c>
      <c r="P28" s="4">
        <f t="shared" si="17"/>
        <v>0</v>
      </c>
      <c r="Q28" s="4">
        <f t="shared" si="18"/>
        <v>0</v>
      </c>
      <c r="R28" s="4">
        <f t="shared" si="12"/>
        <v>0</v>
      </c>
      <c r="S28" s="20">
        <f t="shared" si="13"/>
        <v>0</v>
      </c>
    </row>
    <row r="29" spans="1:19" s="15" customFormat="1" ht="29.25" customHeight="1" x14ac:dyDescent="0.25">
      <c r="A29" s="10">
        <v>55954</v>
      </c>
      <c r="B29" s="11" t="s">
        <v>13</v>
      </c>
      <c r="C29" s="12" t="s">
        <v>38</v>
      </c>
      <c r="D29" s="12" t="s">
        <v>38</v>
      </c>
      <c r="E29" s="12" t="s">
        <v>129</v>
      </c>
      <c r="F29" s="12" t="s">
        <v>130</v>
      </c>
      <c r="G29" s="12" t="s">
        <v>131</v>
      </c>
      <c r="H29" s="12" t="s">
        <v>70</v>
      </c>
      <c r="I29" s="31">
        <f>[1]Foglio1!$AI79</f>
        <v>32000</v>
      </c>
      <c r="J29" s="32">
        <f>[1]Foglio1!$AE79</f>
        <v>32000</v>
      </c>
      <c r="K29" s="33">
        <f t="shared" si="14"/>
        <v>16000</v>
      </c>
      <c r="L29" s="4">
        <f t="shared" si="15"/>
        <v>11200</v>
      </c>
      <c r="M29" s="4">
        <f t="shared" si="16"/>
        <v>4800</v>
      </c>
      <c r="N29" s="23">
        <f t="shared" si="11"/>
        <v>32000</v>
      </c>
      <c r="O29" s="33">
        <f>[1]Foglio1!$AG79</f>
        <v>0</v>
      </c>
      <c r="P29" s="4">
        <f t="shared" si="17"/>
        <v>0</v>
      </c>
      <c r="Q29" s="4">
        <f t="shared" si="18"/>
        <v>0</v>
      </c>
      <c r="R29" s="4">
        <f t="shared" si="12"/>
        <v>0</v>
      </c>
      <c r="S29" s="20">
        <f t="shared" si="13"/>
        <v>0</v>
      </c>
    </row>
    <row r="30" spans="1:19" s="15" customFormat="1" ht="29.25" customHeight="1" x14ac:dyDescent="0.25">
      <c r="A30" s="10">
        <v>55938</v>
      </c>
      <c r="B30" s="11" t="s">
        <v>14</v>
      </c>
      <c r="C30" s="12" t="s">
        <v>39</v>
      </c>
      <c r="D30" s="12" t="s">
        <v>39</v>
      </c>
      <c r="E30" s="12" t="s">
        <v>132</v>
      </c>
      <c r="F30" s="12" t="s">
        <v>130</v>
      </c>
      <c r="G30" s="12" t="s">
        <v>131</v>
      </c>
      <c r="H30" s="12" t="s">
        <v>70</v>
      </c>
      <c r="I30" s="31">
        <f>[1]Foglio1!$AI83</f>
        <v>31831.8</v>
      </c>
      <c r="J30" s="32">
        <f>[1]Foglio1!$AE83</f>
        <v>31831.8</v>
      </c>
      <c r="K30" s="33">
        <f t="shared" si="14"/>
        <v>15915.9</v>
      </c>
      <c r="L30" s="4">
        <f t="shared" si="15"/>
        <v>11141.13</v>
      </c>
      <c r="M30" s="4">
        <f t="shared" si="16"/>
        <v>4774.7700000000004</v>
      </c>
      <c r="N30" s="23">
        <f t="shared" si="11"/>
        <v>31831.8</v>
      </c>
      <c r="O30" s="33">
        <f>[1]Foglio1!$AG83</f>
        <v>0</v>
      </c>
      <c r="P30" s="4">
        <f t="shared" si="17"/>
        <v>0</v>
      </c>
      <c r="Q30" s="4">
        <f t="shared" si="18"/>
        <v>0</v>
      </c>
      <c r="R30" s="4">
        <f t="shared" si="12"/>
        <v>0</v>
      </c>
      <c r="S30" s="20">
        <f t="shared" si="13"/>
        <v>0</v>
      </c>
    </row>
    <row r="31" spans="1:19" s="15" customFormat="1" ht="29.25" customHeight="1" thickBot="1" x14ac:dyDescent="0.3">
      <c r="A31" s="10">
        <v>55984</v>
      </c>
      <c r="B31" s="11" t="s">
        <v>15</v>
      </c>
      <c r="C31" s="12" t="s">
        <v>40</v>
      </c>
      <c r="D31" s="12" t="s">
        <v>40</v>
      </c>
      <c r="E31" s="12" t="s">
        <v>133</v>
      </c>
      <c r="F31" s="12" t="s">
        <v>88</v>
      </c>
      <c r="G31" s="12" t="s">
        <v>114</v>
      </c>
      <c r="H31" s="12" t="s">
        <v>60</v>
      </c>
      <c r="I31" s="31">
        <f>[1]Foglio1!$AI87</f>
        <v>18800</v>
      </c>
      <c r="J31" s="35">
        <f>[1]Foglio1!$AE87</f>
        <v>18800</v>
      </c>
      <c r="K31" s="36">
        <f t="shared" si="14"/>
        <v>9400</v>
      </c>
      <c r="L31" s="19">
        <f t="shared" si="15"/>
        <v>6580</v>
      </c>
      <c r="M31" s="22">
        <f t="shared" si="16"/>
        <v>2820</v>
      </c>
      <c r="N31" s="22">
        <f t="shared" ref="N31" si="19">K31+L31+M31</f>
        <v>18800</v>
      </c>
      <c r="O31" s="33">
        <f>[1]Foglio1!$AG87</f>
        <v>0</v>
      </c>
      <c r="P31" s="4">
        <f t="shared" si="17"/>
        <v>0</v>
      </c>
      <c r="Q31" s="4">
        <f t="shared" si="18"/>
        <v>0</v>
      </c>
      <c r="R31" s="19">
        <f t="shared" ref="R31" si="20">O31*15/100</f>
        <v>0</v>
      </c>
      <c r="S31" s="20">
        <f t="shared" ref="S31" si="21">P31+Q31+R31</f>
        <v>0</v>
      </c>
    </row>
    <row r="32" spans="1:19" ht="24.75" customHeight="1" thickBot="1" x14ac:dyDescent="0.35">
      <c r="I32" s="28">
        <f t="shared" ref="I32:S32" si="22">SUM(I7:I31)</f>
        <v>697795.5</v>
      </c>
      <c r="J32" s="38">
        <f t="shared" si="22"/>
        <v>688995.5</v>
      </c>
      <c r="K32" s="26">
        <f t="shared" si="22"/>
        <v>344497.75</v>
      </c>
      <c r="L32" s="25">
        <f t="shared" si="22"/>
        <v>241148.42500000005</v>
      </c>
      <c r="M32" s="26">
        <f t="shared" si="22"/>
        <v>103349.32500000001</v>
      </c>
      <c r="N32" s="24">
        <f t="shared" si="22"/>
        <v>688995.5</v>
      </c>
      <c r="O32" s="37">
        <f t="shared" si="22"/>
        <v>8800</v>
      </c>
      <c r="P32" s="27">
        <f t="shared" si="22"/>
        <v>4400</v>
      </c>
      <c r="Q32" s="27">
        <f t="shared" si="22"/>
        <v>3080</v>
      </c>
      <c r="R32" s="24">
        <f t="shared" si="22"/>
        <v>1320</v>
      </c>
      <c r="S32" s="24">
        <f t="shared" si="22"/>
        <v>8800</v>
      </c>
    </row>
    <row r="33" spans="13:13" x14ac:dyDescent="0.25">
      <c r="M33" s="21"/>
    </row>
    <row r="34" spans="13:13" x14ac:dyDescent="0.25">
      <c r="M34" s="21"/>
    </row>
    <row r="35" spans="13:13" x14ac:dyDescent="0.25">
      <c r="M35" s="21"/>
    </row>
    <row r="36" spans="13:13" x14ac:dyDescent="0.25">
      <c r="M36" s="21"/>
    </row>
  </sheetData>
  <mergeCells count="21">
    <mergeCell ref="P3:S3"/>
    <mergeCell ref="A1:S1"/>
    <mergeCell ref="P5:P6"/>
    <mergeCell ref="Q5:Q6"/>
    <mergeCell ref="R5:R6"/>
    <mergeCell ref="J5:J6"/>
    <mergeCell ref="N5:N6"/>
    <mergeCell ref="A5:A6"/>
    <mergeCell ref="B5:B6"/>
    <mergeCell ref="C5:C6"/>
    <mergeCell ref="I5:I6"/>
    <mergeCell ref="K5:K6"/>
    <mergeCell ref="L5:L6"/>
    <mergeCell ref="M5:M6"/>
    <mergeCell ref="S5:S6"/>
    <mergeCell ref="O5:O6"/>
    <mergeCell ref="D5:D6"/>
    <mergeCell ref="F5:F6"/>
    <mergeCell ref="E5:E6"/>
    <mergeCell ref="H5:H6"/>
    <mergeCell ref="G5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Impegni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Ascani</dc:creator>
  <cp:lastModifiedBy>Massimo Gaspari</cp:lastModifiedBy>
  <cp:lastPrinted>2018-06-11T08:45:22Z</cp:lastPrinted>
  <dcterms:created xsi:type="dcterms:W3CDTF">2017-11-06T14:22:17Z</dcterms:created>
  <dcterms:modified xsi:type="dcterms:W3CDTF">2021-11-17T14:24:47Z</dcterms:modified>
</cp:coreProperties>
</file>